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270" windowWidth="19440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B15" i="1"/>
  <c r="AB13"/>
  <c r="U13"/>
  <c r="U14"/>
  <c r="U15"/>
  <c r="U16"/>
  <c r="U17"/>
  <c r="U12"/>
  <c r="V12" s="1"/>
  <c r="W12" s="1"/>
  <c r="Q12"/>
  <c r="V17" l="1"/>
  <c r="W17" s="1"/>
  <c r="V16"/>
  <c r="W16" s="1"/>
  <c r="V15"/>
  <c r="W15" s="1"/>
  <c r="V14"/>
  <c r="W14" s="1"/>
  <c r="V13"/>
  <c r="W13" s="1"/>
  <c r="Y12"/>
  <c r="Z12" s="1"/>
  <c r="AA12" s="1"/>
  <c r="Y13"/>
  <c r="Z13" s="1"/>
  <c r="AA13" s="1"/>
  <c r="Y14"/>
  <c r="Z14" s="1"/>
  <c r="AA14" s="1"/>
  <c r="Y15"/>
  <c r="Z15" s="1"/>
  <c r="AA15" s="1"/>
  <c r="Y16"/>
  <c r="Z16" s="1"/>
  <c r="AA16" s="1"/>
  <c r="Y17"/>
  <c r="Z17" s="1"/>
  <c r="AA17" s="1"/>
  <c r="R12"/>
  <c r="P13"/>
  <c r="Q13" s="1"/>
  <c r="R13" s="1"/>
  <c r="P14"/>
  <c r="Q14" s="1"/>
  <c r="R14" s="1"/>
  <c r="P15"/>
  <c r="Q15" s="1"/>
  <c r="R15" s="1"/>
  <c r="P16"/>
  <c r="Q16" s="1"/>
  <c r="R16" s="1"/>
  <c r="P17"/>
  <c r="Q17" s="1"/>
  <c r="R17" s="1"/>
  <c r="F14"/>
  <c r="G14" s="1"/>
  <c r="H14" s="1"/>
  <c r="K12"/>
  <c r="L12" s="1"/>
  <c r="M12" s="1"/>
  <c r="K13"/>
  <c r="L13" s="1"/>
  <c r="M13" s="1"/>
  <c r="K14"/>
  <c r="L14" s="1"/>
  <c r="M14" s="1"/>
  <c r="K15"/>
  <c r="L15" s="1"/>
  <c r="M15" s="1"/>
  <c r="K16"/>
  <c r="L16" s="1"/>
  <c r="M16" s="1"/>
  <c r="K17"/>
  <c r="L17" s="1"/>
  <c r="M17" s="1"/>
  <c r="F15"/>
  <c r="G15" s="1"/>
  <c r="H15" s="1"/>
  <c r="F16"/>
  <c r="G16" s="1"/>
  <c r="H16" s="1"/>
  <c r="AB16" s="1"/>
  <c r="F17"/>
  <c r="G17" s="1"/>
  <c r="H17" s="1"/>
  <c r="AB17" s="1"/>
  <c r="F12"/>
  <c r="G12" s="1"/>
  <c r="H12" s="1"/>
  <c r="F13"/>
  <c r="G13" s="1"/>
  <c r="H13" s="1"/>
  <c r="AB14" l="1"/>
</calcChain>
</file>

<file path=xl/sharedStrings.xml><?xml version="1.0" encoding="utf-8"?>
<sst xmlns="http://schemas.openxmlformats.org/spreadsheetml/2006/main" count="35" uniqueCount="22">
  <si>
    <t>English Grading Sheet</t>
  </si>
  <si>
    <t>Name of Student</t>
  </si>
  <si>
    <t>Ave.</t>
  </si>
  <si>
    <t>%</t>
  </si>
  <si>
    <t>Total</t>
  </si>
  <si>
    <t>Final Rating</t>
  </si>
  <si>
    <t>Prepared by:</t>
  </si>
  <si>
    <t>Second Grading</t>
  </si>
  <si>
    <t>Lendio, Prudenne</t>
  </si>
  <si>
    <t>Aborde, Chester Joseph</t>
  </si>
  <si>
    <t>Quiao, Patrick Bern</t>
  </si>
  <si>
    <t>Cava, Mark Kenneth</t>
  </si>
  <si>
    <t>Remulta, Anna Rhea</t>
  </si>
  <si>
    <t>Quizzes (20%)</t>
  </si>
  <si>
    <t>Class Participation (15%)</t>
  </si>
  <si>
    <t>Projects (10%)</t>
  </si>
  <si>
    <t>Periodic Test (30%)</t>
  </si>
  <si>
    <t>Assignments (25%)</t>
  </si>
  <si>
    <t>School Year: 2014-2015</t>
  </si>
  <si>
    <t>Grade 7 - Bellarmine</t>
  </si>
  <si>
    <t>Sacred Heart High School</t>
  </si>
  <si>
    <t>Ms. Mardette Anne A. Lendio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</si>
</sst>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_);\(0.00\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haroni"/>
      <charset val="177"/>
    </font>
    <font>
      <sz val="11"/>
      <color theme="1"/>
      <name val="Agency FB"/>
      <family val="2"/>
    </font>
    <font>
      <b/>
      <sz val="11"/>
      <color theme="1"/>
      <name val="Agency FB"/>
      <family val="2"/>
    </font>
    <font>
      <sz val="11"/>
      <color theme="0"/>
      <name val="Agency FB"/>
      <family val="2"/>
    </font>
    <font>
      <b/>
      <sz val="11"/>
      <name val="Agency FB"/>
      <family val="2"/>
    </font>
    <font>
      <sz val="18"/>
      <color theme="1"/>
      <name val="Agency FB"/>
      <family val="2"/>
    </font>
    <font>
      <sz val="14"/>
      <color theme="1"/>
      <name val="Agency FB"/>
      <family val="2"/>
    </font>
    <font>
      <b/>
      <sz val="12"/>
      <color theme="1"/>
      <name val="Agency FB"/>
      <family val="2"/>
    </font>
    <font>
      <b/>
      <sz val="12"/>
      <color theme="1"/>
      <name val="Baskerville Old Face"/>
      <family val="1"/>
    </font>
    <font>
      <b/>
      <i/>
      <sz val="14"/>
      <color theme="1"/>
      <name val="Agency FB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/>
    <xf numFmtId="0" fontId="5" fillId="5" borderId="26" xfId="0" applyFont="1" applyFill="1" applyBorder="1" applyAlignment="1">
      <alignment textRotation="45"/>
    </xf>
    <xf numFmtId="0" fontId="5" fillId="5" borderId="27" xfId="0" applyFont="1" applyFill="1" applyBorder="1" applyAlignment="1">
      <alignment textRotation="45"/>
    </xf>
    <xf numFmtId="0" fontId="5" fillId="5" borderId="27" xfId="0" applyFont="1" applyFill="1" applyBorder="1"/>
    <xf numFmtId="0" fontId="5" fillId="5" borderId="26" xfId="0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/>
    </xf>
    <xf numFmtId="0" fontId="5" fillId="5" borderId="27" xfId="0" applyFont="1" applyFill="1" applyBorder="1" applyAlignment="1">
      <alignment horizontal="center"/>
    </xf>
    <xf numFmtId="0" fontId="5" fillId="5" borderId="28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2" fontId="3" fillId="2" borderId="23" xfId="0" applyNumberFormat="1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2" fontId="3" fillId="2" borderId="22" xfId="0" applyNumberFormat="1" applyFont="1" applyFill="1" applyBorder="1" applyAlignment="1">
      <alignment horizontal="center"/>
    </xf>
    <xf numFmtId="1" fontId="3" fillId="2" borderId="22" xfId="2" applyNumberFormat="1" applyFont="1" applyFill="1" applyBorder="1" applyAlignment="1">
      <alignment horizontal="center"/>
    </xf>
    <xf numFmtId="1" fontId="3" fillId="2" borderId="22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2" fontId="3" fillId="2" borderId="13" xfId="0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3" fillId="2" borderId="8" xfId="2" applyNumberFormat="1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3" borderId="31" xfId="0" applyFont="1" applyFill="1" applyBorder="1"/>
    <xf numFmtId="0" fontId="3" fillId="3" borderId="12" xfId="0" applyFont="1" applyFill="1" applyBorder="1"/>
    <xf numFmtId="0" fontId="5" fillId="5" borderId="10" xfId="0" applyFont="1" applyFill="1" applyBorder="1" applyAlignment="1">
      <alignment horizontal="center"/>
    </xf>
    <xf numFmtId="1" fontId="6" fillId="2" borderId="24" xfId="1" applyNumberFormat="1" applyFont="1" applyFill="1" applyBorder="1" applyAlignment="1">
      <alignment horizontal="center"/>
    </xf>
    <xf numFmtId="1" fontId="4" fillId="2" borderId="30" xfId="2" applyNumberFormat="1" applyFont="1" applyFill="1" applyBorder="1" applyAlignment="1">
      <alignment horizontal="center"/>
    </xf>
    <xf numFmtId="1" fontId="4" fillId="2" borderId="22" xfId="2" applyNumberFormat="1" applyFont="1" applyFill="1" applyBorder="1" applyAlignment="1">
      <alignment horizontal="center"/>
    </xf>
    <xf numFmtId="1" fontId="6" fillId="2" borderId="15" xfId="1" applyNumberFormat="1" applyFont="1" applyFill="1" applyBorder="1" applyAlignment="1">
      <alignment horizontal="center"/>
    </xf>
    <xf numFmtId="1" fontId="4" fillId="2" borderId="16" xfId="2" applyNumberFormat="1" applyFont="1" applyFill="1" applyBorder="1" applyAlignment="1">
      <alignment horizontal="center"/>
    </xf>
    <xf numFmtId="1" fontId="4" fillId="2" borderId="8" xfId="2" applyNumberFormat="1" applyFont="1" applyFill="1" applyBorder="1" applyAlignment="1">
      <alignment horizontal="center"/>
    </xf>
    <xf numFmtId="1" fontId="4" fillId="2" borderId="23" xfId="2" applyNumberFormat="1" applyFont="1" applyFill="1" applyBorder="1" applyAlignment="1">
      <alignment horizontal="center"/>
    </xf>
    <xf numFmtId="1" fontId="4" fillId="2" borderId="13" xfId="2" applyNumberFormat="1" applyFont="1" applyFill="1" applyBorder="1" applyAlignment="1">
      <alignment horizontal="center"/>
    </xf>
    <xf numFmtId="0" fontId="3" fillId="5" borderId="35" xfId="0" applyFont="1" applyFill="1" applyBorder="1"/>
    <xf numFmtId="0" fontId="3" fillId="0" borderId="35" xfId="0" applyFont="1" applyBorder="1"/>
    <xf numFmtId="0" fontId="4" fillId="2" borderId="36" xfId="1" applyNumberFormat="1" applyFont="1" applyFill="1" applyBorder="1" applyAlignment="1">
      <alignment horizontal="center" vertical="center"/>
    </xf>
    <xf numFmtId="0" fontId="3" fillId="0" borderId="34" xfId="0" applyFont="1" applyBorder="1"/>
    <xf numFmtId="0" fontId="4" fillId="0" borderId="0" xfId="0" applyFont="1" applyAlignment="1">
      <alignment horizontal="center"/>
    </xf>
    <xf numFmtId="0" fontId="5" fillId="5" borderId="1" xfId="0" applyFont="1" applyFill="1" applyBorder="1" applyAlignment="1"/>
    <xf numFmtId="0" fontId="5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5" fillId="5" borderId="32" xfId="0" applyFont="1" applyFill="1" applyBorder="1" applyAlignment="1">
      <alignment horizontal="center"/>
    </xf>
    <xf numFmtId="0" fontId="3" fillId="5" borderId="35" xfId="0" applyFont="1" applyFill="1" applyBorder="1" applyAlignment="1">
      <alignment horizontal="center" vertical="center"/>
    </xf>
    <xf numFmtId="164" fontId="4" fillId="2" borderId="36" xfId="0" applyNumberFormat="1" applyFont="1" applyFill="1" applyBorder="1" applyAlignment="1">
      <alignment horizontal="center"/>
    </xf>
    <xf numFmtId="164" fontId="4" fillId="2" borderId="37" xfId="0" applyNumberFormat="1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6" borderId="2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33" xfId="0" applyFont="1" applyFill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/>
    </xf>
    <xf numFmtId="0" fontId="2" fillId="6" borderId="34" xfId="0" applyFont="1" applyFill="1" applyBorder="1" applyAlignment="1">
      <alignment horizontal="center" vertical="center"/>
    </xf>
    <xf numFmtId="0" fontId="2" fillId="6" borderId="39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5" fillId="4" borderId="21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F28"/>
  <sheetViews>
    <sheetView tabSelected="1" topLeftCell="A6" zoomScaleNormal="100" workbookViewId="0">
      <selection activeCell="A9" sqref="A9:B10"/>
    </sheetView>
  </sheetViews>
  <sheetFormatPr defaultRowHeight="14.25"/>
  <cols>
    <col min="1" max="1" width="11.42578125" style="1" customWidth="1"/>
    <col min="2" max="2" width="11" style="1" customWidth="1"/>
    <col min="3" max="23" width="5.7109375" style="1" customWidth="1"/>
    <col min="24" max="27" width="7.7109375" style="1" customWidth="1"/>
    <col min="28" max="28" width="15.28515625" style="1" customWidth="1"/>
    <col min="29" max="29" width="0.28515625" style="1" hidden="1" customWidth="1"/>
    <col min="30" max="30" width="5.7109375" style="1" hidden="1" customWidth="1"/>
    <col min="31" max="31" width="5.7109375" style="1" customWidth="1"/>
    <col min="32" max="32" width="11.140625" style="1" customWidth="1"/>
    <col min="33" max="16384" width="9.140625" style="1"/>
  </cols>
  <sheetData>
    <row r="2" spans="1:31" ht="20.100000000000001" customHeight="1">
      <c r="D2" s="55" t="s">
        <v>0</v>
      </c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</row>
    <row r="4" spans="1:31" ht="22.5">
      <c r="D4" s="56" t="s">
        <v>20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</row>
    <row r="5" spans="1:31" ht="15" customHeight="1">
      <c r="O5" s="53" t="s">
        <v>18</v>
      </c>
      <c r="P5" s="53"/>
      <c r="Q5" s="53"/>
      <c r="R5" s="53"/>
      <c r="S5" s="53"/>
      <c r="T5" s="53"/>
      <c r="U5" s="53"/>
    </row>
    <row r="6" spans="1:31" ht="15" customHeight="1">
      <c r="F6" s="2"/>
      <c r="H6" s="2"/>
      <c r="P6" s="54" t="s">
        <v>19</v>
      </c>
      <c r="Q6" s="54"/>
      <c r="R6" s="54"/>
      <c r="S6" s="54"/>
      <c r="T6" s="54"/>
    </row>
    <row r="7" spans="1:31">
      <c r="C7" s="3"/>
      <c r="D7" s="3"/>
      <c r="E7" s="3"/>
      <c r="F7" s="3"/>
      <c r="G7" s="3"/>
      <c r="H7" s="3"/>
      <c r="I7" s="2"/>
    </row>
    <row r="8" spans="1:31" ht="15" customHeight="1" thickBot="1">
      <c r="B8" s="2"/>
      <c r="C8" s="3"/>
      <c r="D8" s="3"/>
      <c r="E8" s="3"/>
      <c r="F8" s="3"/>
      <c r="G8" s="3"/>
      <c r="H8" s="3"/>
      <c r="I8" s="2"/>
    </row>
    <row r="9" spans="1:31" ht="15" customHeight="1">
      <c r="A9" s="57" t="s">
        <v>7</v>
      </c>
      <c r="B9" s="58"/>
      <c r="C9" s="57" t="s">
        <v>13</v>
      </c>
      <c r="D9" s="58"/>
      <c r="E9" s="58"/>
      <c r="F9" s="58"/>
      <c r="G9" s="58"/>
      <c r="H9" s="61"/>
      <c r="I9" s="57" t="s">
        <v>14</v>
      </c>
      <c r="J9" s="58"/>
      <c r="K9" s="58"/>
      <c r="L9" s="58"/>
      <c r="M9" s="61"/>
      <c r="N9" s="57" t="s">
        <v>15</v>
      </c>
      <c r="O9" s="58"/>
      <c r="P9" s="58"/>
      <c r="Q9" s="58"/>
      <c r="R9" s="61"/>
      <c r="S9" s="51"/>
      <c r="T9" s="58" t="s">
        <v>17</v>
      </c>
      <c r="U9" s="58"/>
      <c r="V9" s="58"/>
      <c r="W9" s="61"/>
      <c r="X9" s="57" t="s">
        <v>16</v>
      </c>
      <c r="Y9" s="58"/>
      <c r="Z9" s="58"/>
      <c r="AA9" s="58"/>
      <c r="AB9" s="66" t="s">
        <v>5</v>
      </c>
      <c r="AC9" s="66"/>
      <c r="AD9" s="67"/>
    </row>
    <row r="10" spans="1:31" ht="15.75" thickBot="1">
      <c r="A10" s="59"/>
      <c r="B10" s="60"/>
      <c r="C10" s="62"/>
      <c r="D10" s="63"/>
      <c r="E10" s="63"/>
      <c r="F10" s="63"/>
      <c r="G10" s="63"/>
      <c r="H10" s="64"/>
      <c r="I10" s="62"/>
      <c r="J10" s="63"/>
      <c r="K10" s="63"/>
      <c r="L10" s="63"/>
      <c r="M10" s="65"/>
      <c r="N10" s="59"/>
      <c r="O10" s="60"/>
      <c r="P10" s="63"/>
      <c r="Q10" s="63"/>
      <c r="R10" s="64"/>
      <c r="S10" s="52"/>
      <c r="T10" s="63"/>
      <c r="U10" s="63"/>
      <c r="V10" s="63"/>
      <c r="W10" s="64"/>
      <c r="X10" s="62"/>
      <c r="Y10" s="63"/>
      <c r="Z10" s="63"/>
      <c r="AA10" s="63"/>
      <c r="AB10" s="68"/>
      <c r="AC10" s="68"/>
      <c r="AD10" s="69"/>
    </row>
    <row r="11" spans="1:31" ht="18" customHeight="1" thickBot="1">
      <c r="A11" s="72" t="s">
        <v>1</v>
      </c>
      <c r="B11" s="73"/>
      <c r="C11" s="4"/>
      <c r="D11" s="5"/>
      <c r="E11" s="5"/>
      <c r="F11" s="44" t="s">
        <v>4</v>
      </c>
      <c r="G11" s="44" t="s">
        <v>2</v>
      </c>
      <c r="H11" s="47" t="s">
        <v>3</v>
      </c>
      <c r="I11" s="6"/>
      <c r="J11" s="6"/>
      <c r="K11" s="45" t="s">
        <v>4</v>
      </c>
      <c r="L11" s="6" t="s">
        <v>2</v>
      </c>
      <c r="M11" s="46" t="s">
        <v>3</v>
      </c>
      <c r="N11" s="30"/>
      <c r="O11" s="8"/>
      <c r="P11" s="9" t="s">
        <v>4</v>
      </c>
      <c r="Q11" s="7" t="s">
        <v>2</v>
      </c>
      <c r="R11" s="47" t="s">
        <v>3</v>
      </c>
      <c r="S11" s="9"/>
      <c r="T11" s="9"/>
      <c r="U11" s="46" t="s">
        <v>4</v>
      </c>
      <c r="V11" s="46" t="s">
        <v>2</v>
      </c>
      <c r="W11" s="47" t="s">
        <v>3</v>
      </c>
      <c r="X11" s="10"/>
      <c r="Y11" s="46" t="s">
        <v>4</v>
      </c>
      <c r="Z11" s="46" t="s">
        <v>2</v>
      </c>
      <c r="AA11" s="7" t="s">
        <v>3</v>
      </c>
      <c r="AB11" s="48" t="s">
        <v>3</v>
      </c>
      <c r="AC11" s="39"/>
      <c r="AD11" s="40"/>
    </row>
    <row r="12" spans="1:31" ht="21" customHeight="1">
      <c r="A12" s="28"/>
      <c r="B12" s="29"/>
      <c r="C12" s="11">
        <v>20</v>
      </c>
      <c r="D12" s="11">
        <v>25</v>
      </c>
      <c r="E12" s="11">
        <v>80</v>
      </c>
      <c r="F12" s="11">
        <f t="shared" ref="F12:F17" si="0">SUM(C12:E12)</f>
        <v>125</v>
      </c>
      <c r="G12" s="12">
        <f t="shared" ref="G12:G17" si="1">F12/125</f>
        <v>1</v>
      </c>
      <c r="H12" s="31">
        <f t="shared" ref="H12:H17" si="2">G12*20</f>
        <v>20</v>
      </c>
      <c r="I12" s="13">
        <v>90</v>
      </c>
      <c r="J12" s="14">
        <v>50</v>
      </c>
      <c r="K12" s="11">
        <f t="shared" ref="K12:K17" si="3">SUM(I12:J12)</f>
        <v>140</v>
      </c>
      <c r="L12" s="12">
        <f>K12/140</f>
        <v>1</v>
      </c>
      <c r="M12" s="32">
        <f t="shared" ref="M12:M17" si="4">L12*15</f>
        <v>15</v>
      </c>
      <c r="N12" s="15">
        <v>15</v>
      </c>
      <c r="O12" s="14">
        <v>30</v>
      </c>
      <c r="P12" s="11">
        <v>45</v>
      </c>
      <c r="Q12" s="16">
        <f t="shared" ref="Q12:Q17" si="5">P12/45</f>
        <v>1</v>
      </c>
      <c r="R12" s="33">
        <f t="shared" ref="R12:R17" si="6">Q12*10</f>
        <v>10</v>
      </c>
      <c r="S12" s="17">
        <v>80</v>
      </c>
      <c r="T12" s="11">
        <v>75</v>
      </c>
      <c r="U12" s="18">
        <f>SUM(T12+S12)</f>
        <v>155</v>
      </c>
      <c r="V12" s="16">
        <f>U12/155</f>
        <v>1</v>
      </c>
      <c r="W12" s="33">
        <f>V12*25</f>
        <v>25</v>
      </c>
      <c r="X12" s="11">
        <v>50</v>
      </c>
      <c r="Y12" s="11">
        <f t="shared" ref="Y12:Y17" si="7">SUM(X12)</f>
        <v>50</v>
      </c>
      <c r="Z12" s="16">
        <f>Y12/50</f>
        <v>1</v>
      </c>
      <c r="AA12" s="37">
        <f>Z12*25</f>
        <v>25</v>
      </c>
      <c r="AB12" s="41">
        <v>100</v>
      </c>
      <c r="AC12" s="40"/>
      <c r="AD12" s="40"/>
    </row>
    <row r="13" spans="1:31" ht="21" customHeight="1">
      <c r="A13" s="70" t="s">
        <v>9</v>
      </c>
      <c r="B13" s="71"/>
      <c r="C13" s="19">
        <v>19</v>
      </c>
      <c r="D13" s="19">
        <v>22</v>
      </c>
      <c r="E13" s="19">
        <v>70</v>
      </c>
      <c r="F13" s="19">
        <f t="shared" si="0"/>
        <v>111</v>
      </c>
      <c r="G13" s="20">
        <f t="shared" si="1"/>
        <v>0.88800000000000001</v>
      </c>
      <c r="H13" s="34">
        <f t="shared" si="2"/>
        <v>17.760000000000002</v>
      </c>
      <c r="I13" s="21">
        <v>85</v>
      </c>
      <c r="J13" s="22">
        <v>48</v>
      </c>
      <c r="K13" s="19">
        <f t="shared" si="3"/>
        <v>133</v>
      </c>
      <c r="L13" s="20">
        <f t="shared" ref="L13:L17" si="8">K13/140</f>
        <v>0.95</v>
      </c>
      <c r="M13" s="35">
        <f t="shared" si="4"/>
        <v>14.25</v>
      </c>
      <c r="N13" s="23">
        <v>15</v>
      </c>
      <c r="O13" s="22">
        <v>29</v>
      </c>
      <c r="P13" s="19">
        <f t="shared" ref="P13:P17" si="9">SUM(N13:O13)</f>
        <v>44</v>
      </c>
      <c r="Q13" s="24">
        <f t="shared" si="5"/>
        <v>0.97777777777777775</v>
      </c>
      <c r="R13" s="36">
        <f t="shared" si="6"/>
        <v>9.7777777777777768</v>
      </c>
      <c r="S13" s="25">
        <v>80</v>
      </c>
      <c r="T13" s="19">
        <v>75</v>
      </c>
      <c r="U13" s="18">
        <f t="shared" ref="U13:U17" si="10">SUM(T13+S13)</f>
        <v>155</v>
      </c>
      <c r="V13" s="16">
        <f t="shared" ref="V13:V17" si="11">U13/155</f>
        <v>1</v>
      </c>
      <c r="W13" s="33">
        <f t="shared" ref="W13:W17" si="12">V13*25</f>
        <v>25</v>
      </c>
      <c r="X13" s="19">
        <v>34</v>
      </c>
      <c r="Y13" s="19">
        <f t="shared" si="7"/>
        <v>34</v>
      </c>
      <c r="Z13" s="24">
        <f t="shared" ref="Z13:Z17" si="13">Y13/50</f>
        <v>0.68</v>
      </c>
      <c r="AA13" s="38">
        <f t="shared" ref="AA13:AA17" si="14">Z13*25</f>
        <v>17</v>
      </c>
      <c r="AB13" s="49">
        <f>SUM(H13,M13,R13,W13,AA13)</f>
        <v>83.787777777777791</v>
      </c>
      <c r="AC13" s="40"/>
      <c r="AD13" s="40"/>
    </row>
    <row r="14" spans="1:31" ht="21" customHeight="1">
      <c r="A14" s="70" t="s">
        <v>11</v>
      </c>
      <c r="B14" s="71"/>
      <c r="C14" s="19">
        <v>15</v>
      </c>
      <c r="D14" s="19">
        <v>17</v>
      </c>
      <c r="E14" s="19">
        <v>69</v>
      </c>
      <c r="F14" s="19">
        <f t="shared" si="0"/>
        <v>101</v>
      </c>
      <c r="G14" s="20">
        <f t="shared" si="1"/>
        <v>0.80800000000000005</v>
      </c>
      <c r="H14" s="34">
        <f t="shared" si="2"/>
        <v>16.16</v>
      </c>
      <c r="I14" s="21">
        <v>82</v>
      </c>
      <c r="J14" s="22">
        <v>38</v>
      </c>
      <c r="K14" s="19">
        <f t="shared" si="3"/>
        <v>120</v>
      </c>
      <c r="L14" s="20">
        <f t="shared" si="8"/>
        <v>0.8571428571428571</v>
      </c>
      <c r="M14" s="35">
        <f t="shared" si="4"/>
        <v>12.857142857142856</v>
      </c>
      <c r="N14" s="26">
        <v>13</v>
      </c>
      <c r="O14" s="22">
        <v>24</v>
      </c>
      <c r="P14" s="19">
        <f t="shared" si="9"/>
        <v>37</v>
      </c>
      <c r="Q14" s="24">
        <f t="shared" si="5"/>
        <v>0.82222222222222219</v>
      </c>
      <c r="R14" s="36">
        <f t="shared" si="6"/>
        <v>8.2222222222222214</v>
      </c>
      <c r="S14" s="25">
        <v>67</v>
      </c>
      <c r="T14" s="19">
        <v>84</v>
      </c>
      <c r="U14" s="18">
        <f t="shared" si="10"/>
        <v>151</v>
      </c>
      <c r="V14" s="16">
        <f t="shared" si="11"/>
        <v>0.97419354838709682</v>
      </c>
      <c r="W14" s="33">
        <f t="shared" si="12"/>
        <v>24.35483870967742</v>
      </c>
      <c r="X14" s="19">
        <v>40</v>
      </c>
      <c r="Y14" s="19">
        <f t="shared" si="7"/>
        <v>40</v>
      </c>
      <c r="Z14" s="24">
        <f t="shared" si="13"/>
        <v>0.8</v>
      </c>
      <c r="AA14" s="38">
        <f t="shared" si="14"/>
        <v>20</v>
      </c>
      <c r="AB14" s="49">
        <f t="shared" ref="AB14:AB17" si="15">SUM(H14,M14,R14,W14,AA14)</f>
        <v>81.594203789042496</v>
      </c>
      <c r="AC14" s="40"/>
      <c r="AD14" s="40"/>
    </row>
    <row r="15" spans="1:31" ht="21" customHeight="1">
      <c r="A15" s="70" t="s">
        <v>8</v>
      </c>
      <c r="B15" s="71"/>
      <c r="C15" s="19">
        <v>19</v>
      </c>
      <c r="D15" s="19">
        <v>24</v>
      </c>
      <c r="E15" s="19">
        <v>77</v>
      </c>
      <c r="F15" s="19">
        <f t="shared" si="0"/>
        <v>120</v>
      </c>
      <c r="G15" s="20">
        <f t="shared" si="1"/>
        <v>0.96</v>
      </c>
      <c r="H15" s="34">
        <f t="shared" si="2"/>
        <v>19.2</v>
      </c>
      <c r="I15" s="21">
        <v>88</v>
      </c>
      <c r="J15" s="22">
        <v>43</v>
      </c>
      <c r="K15" s="19">
        <f t="shared" si="3"/>
        <v>131</v>
      </c>
      <c r="L15" s="20">
        <f t="shared" si="8"/>
        <v>0.93571428571428572</v>
      </c>
      <c r="M15" s="35">
        <f t="shared" si="4"/>
        <v>14.035714285714286</v>
      </c>
      <c r="N15" s="26">
        <v>14</v>
      </c>
      <c r="O15" s="22">
        <v>28</v>
      </c>
      <c r="P15" s="19">
        <f t="shared" si="9"/>
        <v>42</v>
      </c>
      <c r="Q15" s="24">
        <f t="shared" si="5"/>
        <v>0.93333333333333335</v>
      </c>
      <c r="R15" s="36">
        <f t="shared" si="6"/>
        <v>9.3333333333333339</v>
      </c>
      <c r="S15" s="25">
        <v>80</v>
      </c>
      <c r="T15" s="19">
        <v>83</v>
      </c>
      <c r="U15" s="18">
        <f t="shared" si="10"/>
        <v>163</v>
      </c>
      <c r="V15" s="16">
        <f t="shared" si="11"/>
        <v>1.0516129032258064</v>
      </c>
      <c r="W15" s="33">
        <f t="shared" si="12"/>
        <v>26.29032258064516</v>
      </c>
      <c r="X15" s="19">
        <v>41</v>
      </c>
      <c r="Y15" s="19">
        <f t="shared" si="7"/>
        <v>41</v>
      </c>
      <c r="Z15" s="24">
        <f t="shared" si="13"/>
        <v>0.82</v>
      </c>
      <c r="AA15" s="38">
        <f t="shared" si="14"/>
        <v>20.5</v>
      </c>
      <c r="AB15" s="49">
        <f>SUM(H15,M15,R15,W15,AA15)</f>
        <v>89.35937019969279</v>
      </c>
      <c r="AC15" s="40"/>
      <c r="AD15" s="40"/>
    </row>
    <row r="16" spans="1:31" ht="21" customHeight="1">
      <c r="A16" s="70" t="s">
        <v>10</v>
      </c>
      <c r="B16" s="71"/>
      <c r="C16" s="19">
        <v>16</v>
      </c>
      <c r="D16" s="19">
        <v>22</v>
      </c>
      <c r="E16" s="19">
        <v>75</v>
      </c>
      <c r="F16" s="19">
        <f t="shared" si="0"/>
        <v>113</v>
      </c>
      <c r="G16" s="20">
        <f t="shared" si="1"/>
        <v>0.90400000000000003</v>
      </c>
      <c r="H16" s="34">
        <f t="shared" si="2"/>
        <v>18.080000000000002</v>
      </c>
      <c r="I16" s="21">
        <v>84</v>
      </c>
      <c r="J16" s="22">
        <v>40</v>
      </c>
      <c r="K16" s="19">
        <f t="shared" si="3"/>
        <v>124</v>
      </c>
      <c r="L16" s="20">
        <f t="shared" si="8"/>
        <v>0.88571428571428568</v>
      </c>
      <c r="M16" s="35">
        <f t="shared" si="4"/>
        <v>13.285714285714285</v>
      </c>
      <c r="N16" s="26">
        <v>15</v>
      </c>
      <c r="O16" s="22">
        <v>25</v>
      </c>
      <c r="P16" s="19">
        <f t="shared" si="9"/>
        <v>40</v>
      </c>
      <c r="Q16" s="24">
        <f t="shared" si="5"/>
        <v>0.88888888888888884</v>
      </c>
      <c r="R16" s="36">
        <f t="shared" si="6"/>
        <v>8.8888888888888893</v>
      </c>
      <c r="S16" s="25">
        <v>77</v>
      </c>
      <c r="T16" s="19">
        <v>95</v>
      </c>
      <c r="U16" s="18">
        <f t="shared" si="10"/>
        <v>172</v>
      </c>
      <c r="V16" s="16">
        <f t="shared" si="11"/>
        <v>1.1096774193548387</v>
      </c>
      <c r="W16" s="33">
        <f t="shared" si="12"/>
        <v>27.741935483870968</v>
      </c>
      <c r="X16" s="19">
        <v>45</v>
      </c>
      <c r="Y16" s="19">
        <f t="shared" si="7"/>
        <v>45</v>
      </c>
      <c r="Z16" s="24">
        <f t="shared" si="13"/>
        <v>0.9</v>
      </c>
      <c r="AA16" s="38">
        <f t="shared" si="14"/>
        <v>22.5</v>
      </c>
      <c r="AB16" s="49">
        <f t="shared" si="15"/>
        <v>90.496538658474151</v>
      </c>
      <c r="AC16" s="40"/>
      <c r="AD16" s="40"/>
    </row>
    <row r="17" spans="1:32" ht="21" customHeight="1" thickBot="1">
      <c r="A17" s="70" t="s">
        <v>12</v>
      </c>
      <c r="B17" s="71"/>
      <c r="C17" s="19">
        <v>18</v>
      </c>
      <c r="D17" s="19">
        <v>25</v>
      </c>
      <c r="E17" s="19">
        <v>76</v>
      </c>
      <c r="F17" s="19">
        <f t="shared" si="0"/>
        <v>119</v>
      </c>
      <c r="G17" s="20">
        <f t="shared" si="1"/>
        <v>0.95199999999999996</v>
      </c>
      <c r="H17" s="34">
        <f t="shared" si="2"/>
        <v>19.04</v>
      </c>
      <c r="I17" s="21">
        <v>82</v>
      </c>
      <c r="J17" s="22">
        <v>30</v>
      </c>
      <c r="K17" s="19">
        <f t="shared" si="3"/>
        <v>112</v>
      </c>
      <c r="L17" s="20">
        <f t="shared" si="8"/>
        <v>0.8</v>
      </c>
      <c r="M17" s="35">
        <f t="shared" si="4"/>
        <v>12</v>
      </c>
      <c r="N17" s="26">
        <v>15</v>
      </c>
      <c r="O17" s="22">
        <v>26</v>
      </c>
      <c r="P17" s="19">
        <f t="shared" si="9"/>
        <v>41</v>
      </c>
      <c r="Q17" s="24">
        <f t="shared" si="5"/>
        <v>0.91111111111111109</v>
      </c>
      <c r="R17" s="36">
        <f t="shared" si="6"/>
        <v>9.1111111111111107</v>
      </c>
      <c r="S17" s="25">
        <v>75</v>
      </c>
      <c r="T17" s="19">
        <v>89</v>
      </c>
      <c r="U17" s="18">
        <f t="shared" si="10"/>
        <v>164</v>
      </c>
      <c r="V17" s="16">
        <f t="shared" si="11"/>
        <v>1.0580645161290323</v>
      </c>
      <c r="W17" s="33">
        <f t="shared" si="12"/>
        <v>26.451612903225808</v>
      </c>
      <c r="X17" s="19">
        <v>45</v>
      </c>
      <c r="Y17" s="19">
        <f t="shared" si="7"/>
        <v>45</v>
      </c>
      <c r="Z17" s="24">
        <f t="shared" si="13"/>
        <v>0.9</v>
      </c>
      <c r="AA17" s="38">
        <f t="shared" si="14"/>
        <v>22.5</v>
      </c>
      <c r="AB17" s="50">
        <f t="shared" si="15"/>
        <v>89.102724014336914</v>
      </c>
      <c r="AC17" s="42"/>
      <c r="AD17" s="42"/>
    </row>
    <row r="18" spans="1:32"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</row>
    <row r="19" spans="1:32"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</row>
    <row r="20" spans="1:32"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</row>
    <row r="21" spans="1:32" ht="15.75"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AA21" s="74" t="s">
        <v>6</v>
      </c>
      <c r="AB21" s="74"/>
      <c r="AC21" s="74"/>
    </row>
    <row r="22" spans="1:32">
      <c r="C22" s="27"/>
      <c r="D22" s="27"/>
      <c r="E22" s="27"/>
      <c r="F22" s="27"/>
      <c r="G22" s="27"/>
      <c r="H22" s="27"/>
      <c r="I22" s="27"/>
      <c r="J22" s="27"/>
      <c r="K22" s="43"/>
      <c r="L22" s="27"/>
      <c r="M22" s="27"/>
      <c r="N22" s="27"/>
      <c r="O22" s="27"/>
      <c r="P22" s="27"/>
      <c r="Q22" s="27"/>
      <c r="R22" s="27"/>
      <c r="S22" s="27"/>
    </row>
    <row r="23" spans="1:32" ht="19.5"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AB23" s="75" t="s">
        <v>21</v>
      </c>
      <c r="AC23" s="75"/>
      <c r="AD23" s="75"/>
      <c r="AE23" s="75"/>
      <c r="AF23" s="75"/>
    </row>
    <row r="24" spans="1:32"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</row>
    <row r="25" spans="1:32"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</row>
    <row r="26" spans="1:32"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</row>
    <row r="27" spans="1:32"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</row>
    <row r="28" spans="1:32"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</row>
  </sheetData>
  <sortState ref="A13:B17">
    <sortCondition ref="A13"/>
  </sortState>
  <mergeCells count="19">
    <mergeCell ref="AA21:AC21"/>
    <mergeCell ref="AB23:AF23"/>
    <mergeCell ref="A16:B16"/>
    <mergeCell ref="A17:B17"/>
    <mergeCell ref="A11:B11"/>
    <mergeCell ref="A13:B13"/>
    <mergeCell ref="A14:B14"/>
    <mergeCell ref="A15:B15"/>
    <mergeCell ref="O5:U5"/>
    <mergeCell ref="P6:T6"/>
    <mergeCell ref="D2:AE2"/>
    <mergeCell ref="D4:AE4"/>
    <mergeCell ref="A9:B10"/>
    <mergeCell ref="C9:H10"/>
    <mergeCell ref="I9:M10"/>
    <mergeCell ref="N9:R10"/>
    <mergeCell ref="T9:W10"/>
    <mergeCell ref="X9:AA10"/>
    <mergeCell ref="AB9:AD10"/>
  </mergeCells>
  <pageMargins left="0.7" right="0.7" top="0.75" bottom="0.75" header="0.3" footer="0.3"/>
  <pageSetup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Barsales</dc:creator>
  <cp:lastModifiedBy>user</cp:lastModifiedBy>
  <dcterms:created xsi:type="dcterms:W3CDTF">2012-09-30T08:17:26Z</dcterms:created>
  <dcterms:modified xsi:type="dcterms:W3CDTF">2012-10-01T16:56:45Z</dcterms:modified>
</cp:coreProperties>
</file>